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22860" windowHeight="105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<sst xmlns="http://schemas.openxmlformats.org/spreadsheetml/2006/main" count="52" uniqueCount="50">
  <si>
    <t>Nr.                   crt.</t>
  </si>
  <si>
    <t>Nr. Contr.</t>
  </si>
  <si>
    <t>AMBULATORIUL</t>
  </si>
  <si>
    <t xml:space="preserve">IANUARIE </t>
  </si>
  <si>
    <t>dim. AL ian - ref. 2 / 29.01.2016</t>
  </si>
  <si>
    <t>dim. AL ian - ref. 6 / 11.02.2016</t>
  </si>
  <si>
    <t>IANUARIE - 29.01.2016</t>
  </si>
  <si>
    <t xml:space="preserve">FEBRUARIE </t>
  </si>
  <si>
    <t>dim. AL feb - ref. 2 / 29.01.2016</t>
  </si>
  <si>
    <t>Majorare - ref. 6 / 11.02.2016</t>
  </si>
  <si>
    <t>Diminuare ref. 16/29.02</t>
  </si>
  <si>
    <t>Diminuare ref. 20/21.03.2016</t>
  </si>
  <si>
    <t>FEBRUARIE - 29.01.2016</t>
  </si>
  <si>
    <t>MARTIE</t>
  </si>
  <si>
    <t>dim.   - ref. 2 / 29.01.2016</t>
  </si>
  <si>
    <t>Majorare ref. 20/21.03.2016</t>
  </si>
  <si>
    <t>Diminuare ref. 34/20.04</t>
  </si>
  <si>
    <t>MARTIE - 29.01.2016</t>
  </si>
  <si>
    <t>IULIE 2016</t>
  </si>
  <si>
    <t>SEPTEMBRIE 2016</t>
  </si>
  <si>
    <t>ALEX CLINIC SRL</t>
  </si>
  <si>
    <t>ANALDA  SRL</t>
  </si>
  <si>
    <t>ANGELESCU LUMINITA</t>
  </si>
  <si>
    <t>ARCADIA POLICL.SRL</t>
  </si>
  <si>
    <t>C.M.HYGEEA</t>
  </si>
  <si>
    <t>CARDIOMED SRL</t>
  </si>
  <si>
    <t>CM DIAGNOSTIC SI TRAT.</t>
  </si>
  <si>
    <t>CENTRUL MEDICAL RECUPERARE NICOLINA</t>
  </si>
  <si>
    <t>CENTURION X MED</t>
  </si>
  <si>
    <t>CONSULTING PARTENER</t>
  </si>
  <si>
    <t>SC DELV SRL</t>
  </si>
  <si>
    <t>SC DION MEDICAL SRL</t>
  </si>
  <si>
    <t>EUROMEDICAL Phy.Sup.</t>
  </si>
  <si>
    <t>FIZIOMEDICA</t>
  </si>
  <si>
    <t>FUNDATIA Gr.T Popa</t>
  </si>
  <si>
    <t xml:space="preserve">MEDFIZ SCM </t>
  </si>
  <si>
    <t>MEDICINA FIZ.SI RECUP. Rusu-Stamate</t>
  </si>
  <si>
    <t>MITROPOLIA MOLDOVEI SI BUCOVINEI</t>
  </si>
  <si>
    <t>SC RK MEDCENTER</t>
  </si>
  <si>
    <t>SALINA IASI</t>
  </si>
  <si>
    <t>SC SANFIZ SRL</t>
  </si>
  <si>
    <t>SPITALUL CAI FERATE IASI</t>
  </si>
  <si>
    <t>SP RECUPERARE</t>
  </si>
  <si>
    <t>SPITALSF.SPIRIDON</t>
  </si>
  <si>
    <t>SPITAL MUN.PASCANI</t>
  </si>
  <si>
    <t>STEFANIA MEDICAL SRL</t>
  </si>
  <si>
    <t>SC TBRCM SA NICOLINA</t>
  </si>
  <si>
    <t>TANASA SILVIU ION</t>
  </si>
  <si>
    <t>TRANSMED EXPERT SRL</t>
  </si>
  <si>
    <t>TOTAL GENERAL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</si>
</sst>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7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" fontId="1" fillId="0" borderId="1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72" fontId="5" fillId="2" borderId="3" xfId="15" applyNumberFormat="1" applyFont="1" applyFill="1" applyBorder="1" applyAlignment="1">
      <alignment vertical="center" wrapText="1"/>
    </xf>
    <xf numFmtId="4" fontId="0" fillId="2" borderId="3" xfId="0" applyNumberFormat="1" applyFont="1" applyFill="1" applyBorder="1" applyAlignment="1">
      <alignment vertical="center"/>
    </xf>
    <xf numFmtId="4" fontId="0" fillId="3" borderId="3" xfId="0" applyNumberFormat="1" applyFont="1" applyFill="1" applyBorder="1" applyAlignment="1">
      <alignment vertical="center"/>
    </xf>
    <xf numFmtId="4" fontId="0" fillId="2" borderId="4" xfId="0" applyNumberFormat="1" applyFont="1" applyFill="1" applyBorder="1" applyAlignment="1">
      <alignment vertical="center"/>
    </xf>
    <xf numFmtId="4" fontId="0" fillId="3" borderId="4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3" fontId="5" fillId="2" borderId="3" xfId="19" applyNumberFormat="1" applyFont="1" applyFill="1" applyBorder="1" applyAlignment="1">
      <alignment vertical="center"/>
      <protection/>
    </xf>
    <xf numFmtId="0" fontId="5" fillId="0" borderId="3" xfId="0" applyFont="1" applyFill="1" applyBorder="1" applyAlignment="1">
      <alignment vertical="center" wrapText="1"/>
    </xf>
    <xf numFmtId="3" fontId="5" fillId="0" borderId="3" xfId="19" applyNumberFormat="1" applyFont="1" applyFill="1" applyBorder="1" applyAlignment="1">
      <alignment vertical="center"/>
      <protection/>
    </xf>
    <xf numFmtId="172" fontId="5" fillId="0" borderId="3" xfId="15" applyNumberFormat="1" applyFont="1" applyFill="1" applyBorder="1" applyAlignment="1">
      <alignment vertical="center" wrapText="1"/>
    </xf>
    <xf numFmtId="4" fontId="2" fillId="4" borderId="5" xfId="0" applyNumberFormat="1" applyFont="1" applyFill="1" applyBorder="1" applyAlignment="1">
      <alignment horizontal="right" vertical="center"/>
    </xf>
    <xf numFmtId="4" fontId="2" fillId="4" borderId="6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4" fontId="6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0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17" fontId="2" fillId="3" borderId="8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1" fontId="1" fillId="0" borderId="1" xfId="0" applyNumberFormat="1" applyFont="1" applyBorder="1" applyAlignment="1">
      <alignment horizontal="left" vertical="center" wrapText="1"/>
    </xf>
    <xf numFmtId="4" fontId="2" fillId="0" borderId="13" xfId="15" applyNumberFormat="1" applyFont="1" applyFill="1" applyBorder="1" applyAlignment="1">
      <alignment horizontal="center" vertical="center" wrapText="1"/>
    </xf>
    <xf numFmtId="4" fontId="2" fillId="0" borderId="2" xfId="15" applyNumberFormat="1" applyFont="1" applyFill="1" applyBorder="1" applyAlignment="1">
      <alignment horizontal="center" vertical="center" wrapText="1"/>
    </xf>
    <xf numFmtId="4" fontId="2" fillId="0" borderId="12" xfId="15" applyNumberFormat="1" applyFont="1" applyFill="1" applyBorder="1" applyAlignment="1">
      <alignment horizontal="center" vertical="center" wrapText="1"/>
    </xf>
    <xf numFmtId="4" fontId="2" fillId="0" borderId="3" xfId="15" applyNumberFormat="1" applyFont="1" applyFill="1" applyBorder="1" applyAlignment="1">
      <alignment horizontal="center" vertical="center" wrapText="1"/>
    </xf>
    <xf numFmtId="4" fontId="3" fillId="0" borderId="12" xfId="15" applyNumberFormat="1" applyFont="1" applyFill="1" applyBorder="1" applyAlignment="1" applyProtection="1">
      <alignment horizontal="center" vertical="center" wrapText="1"/>
      <protection locked="0"/>
    </xf>
    <xf numFmtId="4" fontId="3" fillId="0" borderId="3" xfId="15" applyNumberFormat="1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elefoane CA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3"/>
  <sheetViews>
    <sheetView tabSelected="1" workbookViewId="0" topLeftCell="A1">
      <selection activeCell="U1" sqref="U1:U16384"/>
    </sheetView>
  </sheetViews>
  <sheetFormatPr defaultColWidth="9.140625" defaultRowHeight="12.75"/>
  <cols>
    <col min="1" max="1" width="4.421875" style="32" customWidth="1"/>
    <col min="2" max="2" width="6.421875" style="32" customWidth="1"/>
    <col min="3" max="3" width="31.28125" style="32" customWidth="1"/>
    <col min="4" max="6" width="12.8515625" style="2" hidden="1" customWidth="1"/>
    <col min="7" max="7" width="10.8515625" style="2" hidden="1" customWidth="1"/>
    <col min="8" max="12" width="10.140625" style="3" hidden="1" customWidth="1"/>
    <col min="13" max="13" width="12.140625" style="3" hidden="1" customWidth="1"/>
    <col min="14" max="14" width="11.28125" style="3" hidden="1" customWidth="1"/>
    <col min="15" max="15" width="10.140625" style="3" hidden="1" customWidth="1"/>
    <col min="16" max="16" width="7.57421875" style="3" hidden="1" customWidth="1"/>
    <col min="17" max="19" width="10.140625" style="3" hidden="1" customWidth="1"/>
    <col min="20" max="20" width="11.28125" style="3" hidden="1" customWidth="1"/>
    <col min="21" max="21" width="11.57421875" style="3" customWidth="1"/>
    <col min="22" max="22" width="11.57421875" style="3" hidden="1" customWidth="1"/>
    <col min="23" max="23" width="13.140625" style="3" hidden="1" customWidth="1"/>
    <col min="24" max="16384" width="9.140625" style="3" customWidth="1"/>
  </cols>
  <sheetData>
    <row r="1" spans="1:4" ht="39" customHeight="1" thickBot="1">
      <c r="A1" s="50"/>
      <c r="B1" s="50"/>
      <c r="C1" s="50"/>
      <c r="D1" s="1"/>
    </row>
    <row r="2" spans="1:23" s="4" customFormat="1" ht="25.5" customHeight="1">
      <c r="A2" s="51" t="s">
        <v>0</v>
      </c>
      <c r="B2" s="53" t="s">
        <v>1</v>
      </c>
      <c r="C2" s="55" t="s">
        <v>2</v>
      </c>
      <c r="D2" s="48" t="s">
        <v>3</v>
      </c>
      <c r="E2" s="42" t="s">
        <v>4</v>
      </c>
      <c r="F2" s="42" t="s">
        <v>5</v>
      </c>
      <c r="G2" s="46" t="s">
        <v>6</v>
      </c>
      <c r="H2" s="48" t="s">
        <v>7</v>
      </c>
      <c r="I2" s="42" t="s">
        <v>8</v>
      </c>
      <c r="J2" s="42" t="s">
        <v>9</v>
      </c>
      <c r="K2" s="42" t="s">
        <v>10</v>
      </c>
      <c r="L2" s="44" t="s">
        <v>11</v>
      </c>
      <c r="M2" s="46" t="s">
        <v>12</v>
      </c>
      <c r="N2" s="42" t="s">
        <v>13</v>
      </c>
      <c r="O2" s="42" t="s">
        <v>14</v>
      </c>
      <c r="P2" s="42" t="s">
        <v>10</v>
      </c>
      <c r="Q2" s="42" t="s">
        <v>15</v>
      </c>
      <c r="R2" s="42" t="s">
        <v>15</v>
      </c>
      <c r="S2" s="42" t="s">
        <v>16</v>
      </c>
      <c r="T2" s="40" t="s">
        <v>17</v>
      </c>
      <c r="U2" s="37" t="s">
        <v>18</v>
      </c>
      <c r="V2" s="39">
        <v>42583</v>
      </c>
      <c r="W2" s="37" t="s">
        <v>19</v>
      </c>
    </row>
    <row r="3" spans="1:23" s="4" customFormat="1" ht="52.5" customHeight="1">
      <c r="A3" s="52"/>
      <c r="B3" s="54"/>
      <c r="C3" s="56"/>
      <c r="D3" s="49"/>
      <c r="E3" s="43"/>
      <c r="F3" s="43"/>
      <c r="G3" s="47"/>
      <c r="H3" s="49"/>
      <c r="I3" s="43"/>
      <c r="J3" s="43"/>
      <c r="K3" s="43"/>
      <c r="L3" s="45"/>
      <c r="M3" s="47"/>
      <c r="N3" s="43"/>
      <c r="O3" s="43"/>
      <c r="P3" s="43"/>
      <c r="Q3" s="43"/>
      <c r="R3" s="43"/>
      <c r="S3" s="43"/>
      <c r="T3" s="41"/>
      <c r="U3" s="38"/>
      <c r="V3" s="38"/>
      <c r="W3" s="38"/>
    </row>
    <row r="4" spans="1:23" ht="18" customHeight="1">
      <c r="A4" s="5">
        <v>1</v>
      </c>
      <c r="B4" s="6">
        <v>2209</v>
      </c>
      <c r="C4" s="7" t="s">
        <v>20</v>
      </c>
      <c r="D4" s="8">
        <v>17693.42</v>
      </c>
      <c r="E4" s="8"/>
      <c r="F4" s="8">
        <v>27.42</v>
      </c>
      <c r="G4" s="9">
        <f>D4-E4-F4</f>
        <v>17666</v>
      </c>
      <c r="H4" s="8">
        <v>17693.42</v>
      </c>
      <c r="I4" s="8"/>
      <c r="J4" s="8">
        <v>27.42</v>
      </c>
      <c r="K4" s="8"/>
      <c r="L4" s="8">
        <v>26.84</v>
      </c>
      <c r="M4" s="9">
        <f>H4-I4+J4-K4-L4</f>
        <v>17693.999999999996</v>
      </c>
      <c r="N4" s="8">
        <v>17693.41</v>
      </c>
      <c r="O4" s="10"/>
      <c r="P4" s="8"/>
      <c r="Q4" s="8">
        <v>26.84</v>
      </c>
      <c r="R4" s="8">
        <v>1259.7</v>
      </c>
      <c r="S4" s="10">
        <v>14.95</v>
      </c>
      <c r="T4" s="11">
        <f>N4-O4-P4+Q4+R4-S4</f>
        <v>18965</v>
      </c>
      <c r="U4" s="8">
        <v>18778.36</v>
      </c>
      <c r="V4" s="8"/>
      <c r="W4" s="8"/>
    </row>
    <row r="5" spans="1:23" ht="18" customHeight="1">
      <c r="A5" s="5">
        <f>A4+1</f>
        <v>2</v>
      </c>
      <c r="B5" s="6">
        <v>1822</v>
      </c>
      <c r="C5" s="7" t="s">
        <v>21</v>
      </c>
      <c r="D5" s="8">
        <v>25126.66</v>
      </c>
      <c r="E5" s="8"/>
      <c r="F5" s="8">
        <v>14.16</v>
      </c>
      <c r="G5" s="9">
        <f aca="true" t="shared" si="0" ref="G5:G32">D5-E5-F5</f>
        <v>25112.5</v>
      </c>
      <c r="H5" s="8">
        <v>25126.66</v>
      </c>
      <c r="I5" s="8"/>
      <c r="J5" s="8">
        <v>14.16</v>
      </c>
      <c r="K5" s="8"/>
      <c r="L5" s="8">
        <v>24.82</v>
      </c>
      <c r="M5" s="9">
        <f aca="true" t="shared" si="1" ref="M5:M32">H5-I5+J5-K5-L5</f>
        <v>25116</v>
      </c>
      <c r="N5" s="8">
        <v>25126.67</v>
      </c>
      <c r="O5" s="10"/>
      <c r="P5" s="8"/>
      <c r="Q5" s="8">
        <v>24.82</v>
      </c>
      <c r="R5" s="8">
        <v>1788.68</v>
      </c>
      <c r="S5" s="10">
        <v>7.67</v>
      </c>
      <c r="T5" s="11">
        <f aca="true" t="shared" si="2" ref="T5:T32">N5-O5-P5+Q5+R5-S5</f>
        <v>26932.5</v>
      </c>
      <c r="U5" s="8">
        <v>26670.05</v>
      </c>
      <c r="V5" s="8"/>
      <c r="W5" s="8"/>
    </row>
    <row r="6" spans="1:23" ht="18" customHeight="1">
      <c r="A6" s="5">
        <f aca="true" t="shared" si="3" ref="A6:A32">A5+1</f>
        <v>3</v>
      </c>
      <c r="B6" s="6">
        <v>2210</v>
      </c>
      <c r="C6" s="7" t="s">
        <v>22</v>
      </c>
      <c r="D6" s="8">
        <v>22589.73</v>
      </c>
      <c r="E6" s="8"/>
      <c r="F6" s="8">
        <v>22.23</v>
      </c>
      <c r="G6" s="9">
        <f t="shared" si="0"/>
        <v>22567.5</v>
      </c>
      <c r="H6" s="8">
        <v>22589.73</v>
      </c>
      <c r="I6" s="8"/>
      <c r="J6" s="8">
        <v>22.23</v>
      </c>
      <c r="K6" s="8"/>
      <c r="L6" s="8">
        <v>27.46</v>
      </c>
      <c r="M6" s="9">
        <f t="shared" si="1"/>
        <v>22584.5</v>
      </c>
      <c r="N6" s="8">
        <v>22589.73</v>
      </c>
      <c r="O6" s="10"/>
      <c r="P6" s="8"/>
      <c r="Q6" s="8">
        <v>27.46</v>
      </c>
      <c r="R6" s="8">
        <v>1605.93</v>
      </c>
      <c r="S6" s="10">
        <v>24.62</v>
      </c>
      <c r="T6" s="11">
        <f t="shared" si="2"/>
        <v>24198.5</v>
      </c>
      <c r="U6" s="8">
        <v>24001.57</v>
      </c>
      <c r="V6" s="8"/>
      <c r="W6" s="8"/>
    </row>
    <row r="7" spans="1:23" ht="18" customHeight="1">
      <c r="A7" s="5">
        <f t="shared" si="3"/>
        <v>4</v>
      </c>
      <c r="B7" s="6">
        <v>2663</v>
      </c>
      <c r="C7" s="12" t="s">
        <v>23</v>
      </c>
      <c r="D7" s="8">
        <v>14954.03</v>
      </c>
      <c r="E7" s="8"/>
      <c r="F7" s="8">
        <v>1074.03</v>
      </c>
      <c r="G7" s="9">
        <f t="shared" si="0"/>
        <v>13880</v>
      </c>
      <c r="H7" s="8">
        <v>14954.03</v>
      </c>
      <c r="I7" s="8"/>
      <c r="J7" s="8">
        <v>1074.03</v>
      </c>
      <c r="K7" s="8"/>
      <c r="L7" s="8">
        <v>708.06</v>
      </c>
      <c r="M7" s="9">
        <f t="shared" si="1"/>
        <v>15320.000000000002</v>
      </c>
      <c r="N7" s="8">
        <v>14954.04</v>
      </c>
      <c r="O7" s="10"/>
      <c r="P7" s="8"/>
      <c r="Q7" s="8">
        <v>708.06</v>
      </c>
      <c r="R7" s="8">
        <v>1064.46</v>
      </c>
      <c r="S7" s="10">
        <v>110.56</v>
      </c>
      <c r="T7" s="11">
        <f t="shared" si="2"/>
        <v>16616</v>
      </c>
      <c r="U7" s="8">
        <v>15873.27</v>
      </c>
      <c r="V7" s="8"/>
      <c r="W7" s="8"/>
    </row>
    <row r="8" spans="1:23" ht="18" customHeight="1">
      <c r="A8" s="5">
        <f t="shared" si="3"/>
        <v>5</v>
      </c>
      <c r="B8" s="6">
        <v>2213</v>
      </c>
      <c r="C8" s="7" t="s">
        <v>24</v>
      </c>
      <c r="D8" s="8">
        <v>21232.83</v>
      </c>
      <c r="E8" s="8"/>
      <c r="F8" s="8">
        <v>13.33</v>
      </c>
      <c r="G8" s="9">
        <f t="shared" si="0"/>
        <v>21219.5</v>
      </c>
      <c r="H8" s="8">
        <v>21232.83</v>
      </c>
      <c r="I8" s="8"/>
      <c r="J8" s="8">
        <v>13.33</v>
      </c>
      <c r="K8" s="8"/>
      <c r="L8" s="8">
        <v>33.16</v>
      </c>
      <c r="M8" s="9">
        <f t="shared" si="1"/>
        <v>21213.000000000004</v>
      </c>
      <c r="N8" s="8">
        <v>21232.84</v>
      </c>
      <c r="O8" s="10"/>
      <c r="P8" s="8"/>
      <c r="Q8" s="8">
        <v>33.16</v>
      </c>
      <c r="R8" s="8">
        <v>1510.32</v>
      </c>
      <c r="S8" s="10">
        <v>3.82</v>
      </c>
      <c r="T8" s="11">
        <f t="shared" si="2"/>
        <v>22772.5</v>
      </c>
      <c r="U8" s="8">
        <v>22550.25</v>
      </c>
      <c r="V8" s="8"/>
      <c r="W8" s="8"/>
    </row>
    <row r="9" spans="1:23" ht="18" customHeight="1">
      <c r="A9" s="5">
        <f t="shared" si="3"/>
        <v>6</v>
      </c>
      <c r="B9" s="6">
        <v>2370</v>
      </c>
      <c r="C9" s="7" t="s">
        <v>25</v>
      </c>
      <c r="D9" s="8">
        <v>5938.04</v>
      </c>
      <c r="E9" s="8"/>
      <c r="F9" s="8">
        <v>16.04</v>
      </c>
      <c r="G9" s="9">
        <f t="shared" si="0"/>
        <v>5922</v>
      </c>
      <c r="H9" s="8">
        <v>5938.04</v>
      </c>
      <c r="I9" s="8"/>
      <c r="J9" s="8">
        <v>16.04</v>
      </c>
      <c r="K9" s="8"/>
      <c r="L9" s="8">
        <v>18.08</v>
      </c>
      <c r="M9" s="9">
        <f t="shared" si="1"/>
        <v>5936</v>
      </c>
      <c r="N9" s="8">
        <v>5938.04</v>
      </c>
      <c r="O9" s="10"/>
      <c r="P9" s="8"/>
      <c r="Q9" s="8">
        <v>18.08</v>
      </c>
      <c r="R9" s="8">
        <v>422.65</v>
      </c>
      <c r="S9" s="10">
        <v>4.77</v>
      </c>
      <c r="T9" s="11">
        <f t="shared" si="2"/>
        <v>6373.999999999999</v>
      </c>
      <c r="U9" s="8">
        <v>7801.43</v>
      </c>
      <c r="V9" s="8"/>
      <c r="W9" s="8"/>
    </row>
    <row r="10" spans="1:23" ht="18" customHeight="1">
      <c r="A10" s="5">
        <f t="shared" si="3"/>
        <v>7</v>
      </c>
      <c r="B10" s="6">
        <v>2838</v>
      </c>
      <c r="C10" s="7" t="s">
        <v>26</v>
      </c>
      <c r="D10" s="8">
        <v>13380.24</v>
      </c>
      <c r="E10" s="8"/>
      <c r="F10" s="8">
        <v>13.74</v>
      </c>
      <c r="G10" s="9">
        <f t="shared" si="0"/>
        <v>13366.5</v>
      </c>
      <c r="H10" s="8">
        <v>13380.24</v>
      </c>
      <c r="I10" s="8"/>
      <c r="J10" s="8">
        <v>13.74</v>
      </c>
      <c r="K10" s="8">
        <v>302.78</v>
      </c>
      <c r="L10" s="8">
        <v>2.2</v>
      </c>
      <c r="M10" s="9">
        <f t="shared" si="1"/>
        <v>13088.999999999998</v>
      </c>
      <c r="N10" s="8">
        <v>13380.24</v>
      </c>
      <c r="O10" s="10"/>
      <c r="P10" s="8">
        <v>706.48</v>
      </c>
      <c r="Q10" s="8">
        <v>2.2</v>
      </c>
      <c r="R10" s="8">
        <v>902.11</v>
      </c>
      <c r="S10" s="10">
        <v>12.07</v>
      </c>
      <c r="T10" s="11">
        <f t="shared" si="2"/>
        <v>13566.000000000002</v>
      </c>
      <c r="U10" s="8">
        <v>13452.51</v>
      </c>
      <c r="V10" s="8"/>
      <c r="W10" s="8"/>
    </row>
    <row r="11" spans="1:23" ht="18" customHeight="1">
      <c r="A11" s="5">
        <f t="shared" si="3"/>
        <v>8</v>
      </c>
      <c r="B11" s="6">
        <v>3328</v>
      </c>
      <c r="C11" s="13" t="s">
        <v>27</v>
      </c>
      <c r="D11" s="8">
        <v>31434.26</v>
      </c>
      <c r="E11" s="8"/>
      <c r="F11" s="8">
        <v>17.76</v>
      </c>
      <c r="G11" s="9">
        <f t="shared" si="0"/>
        <v>31416.5</v>
      </c>
      <c r="H11" s="8">
        <v>31434.26</v>
      </c>
      <c r="I11" s="8"/>
      <c r="J11" s="8">
        <v>17.76</v>
      </c>
      <c r="K11" s="8"/>
      <c r="L11" s="8">
        <v>2.02</v>
      </c>
      <c r="M11" s="9">
        <f t="shared" si="1"/>
        <v>31449.999999999996</v>
      </c>
      <c r="N11" s="8">
        <v>31434.27</v>
      </c>
      <c r="O11" s="10"/>
      <c r="P11" s="8"/>
      <c r="Q11" s="8">
        <v>2.02</v>
      </c>
      <c r="R11" s="8">
        <v>2235.97</v>
      </c>
      <c r="S11" s="10">
        <v>6.26</v>
      </c>
      <c r="T11" s="11">
        <f t="shared" si="2"/>
        <v>33666</v>
      </c>
      <c r="U11" s="8">
        <v>33384.27</v>
      </c>
      <c r="V11" s="8"/>
      <c r="W11" s="8"/>
    </row>
    <row r="12" spans="1:23" ht="18" customHeight="1">
      <c r="A12" s="5">
        <f t="shared" si="3"/>
        <v>9</v>
      </c>
      <c r="B12" s="6">
        <v>2722</v>
      </c>
      <c r="C12" s="7" t="s">
        <v>28</v>
      </c>
      <c r="D12" s="8">
        <v>14587.51</v>
      </c>
      <c r="E12" s="8"/>
      <c r="F12" s="8">
        <v>7.51</v>
      </c>
      <c r="G12" s="9">
        <f t="shared" si="0"/>
        <v>14580</v>
      </c>
      <c r="H12" s="8">
        <v>14587.51</v>
      </c>
      <c r="I12" s="8"/>
      <c r="J12" s="8">
        <v>7.51</v>
      </c>
      <c r="K12" s="8"/>
      <c r="L12" s="8">
        <v>21.02</v>
      </c>
      <c r="M12" s="9">
        <f t="shared" si="1"/>
        <v>14574</v>
      </c>
      <c r="N12" s="8">
        <v>14587.5</v>
      </c>
      <c r="O12" s="10"/>
      <c r="P12" s="8"/>
      <c r="Q12" s="8">
        <v>21.02</v>
      </c>
      <c r="R12" s="8">
        <v>1037.48</v>
      </c>
      <c r="S12" s="10">
        <v>4</v>
      </c>
      <c r="T12" s="11">
        <f t="shared" si="2"/>
        <v>15642</v>
      </c>
      <c r="U12" s="8">
        <v>16950.73</v>
      </c>
      <c r="V12" s="8"/>
      <c r="W12" s="8"/>
    </row>
    <row r="13" spans="1:23" ht="18" customHeight="1">
      <c r="A13" s="5">
        <f t="shared" si="3"/>
        <v>10</v>
      </c>
      <c r="B13" s="6">
        <v>2459</v>
      </c>
      <c r="C13" s="7" t="s">
        <v>29</v>
      </c>
      <c r="D13" s="8">
        <v>14468.05</v>
      </c>
      <c r="E13" s="8"/>
      <c r="F13" s="8">
        <v>122.05</v>
      </c>
      <c r="G13" s="9">
        <f t="shared" si="0"/>
        <v>14346</v>
      </c>
      <c r="H13" s="8">
        <v>14468.05</v>
      </c>
      <c r="I13" s="8"/>
      <c r="J13" s="8">
        <v>122.05</v>
      </c>
      <c r="K13" s="8"/>
      <c r="L13" s="8">
        <v>539.1</v>
      </c>
      <c r="M13" s="9">
        <f t="shared" si="1"/>
        <v>14050.999999999998</v>
      </c>
      <c r="N13" s="8">
        <v>14468.06</v>
      </c>
      <c r="O13" s="10"/>
      <c r="P13" s="8"/>
      <c r="Q13" s="8">
        <v>539.1</v>
      </c>
      <c r="R13" s="8">
        <v>1030.16</v>
      </c>
      <c r="S13" s="10">
        <v>8.32</v>
      </c>
      <c r="T13" s="11">
        <f t="shared" si="2"/>
        <v>16029</v>
      </c>
      <c r="U13" s="8">
        <v>15354.16</v>
      </c>
      <c r="V13" s="8"/>
      <c r="W13" s="8"/>
    </row>
    <row r="14" spans="1:23" ht="18" customHeight="1">
      <c r="A14" s="5">
        <f t="shared" si="3"/>
        <v>11</v>
      </c>
      <c r="B14" s="6">
        <v>3353</v>
      </c>
      <c r="C14" s="13" t="s">
        <v>30</v>
      </c>
      <c r="D14" s="8">
        <v>17695.58</v>
      </c>
      <c r="E14" s="8"/>
      <c r="F14" s="8">
        <v>10.08</v>
      </c>
      <c r="G14" s="9">
        <f t="shared" si="0"/>
        <v>17685.5</v>
      </c>
      <c r="H14" s="8">
        <v>17695.58</v>
      </c>
      <c r="I14" s="8"/>
      <c r="J14" s="8">
        <v>10.08</v>
      </c>
      <c r="K14" s="8"/>
      <c r="L14" s="8">
        <v>26.66</v>
      </c>
      <c r="M14" s="9">
        <f t="shared" si="1"/>
        <v>17679.000000000004</v>
      </c>
      <c r="N14" s="8">
        <v>17695.57</v>
      </c>
      <c r="O14" s="10"/>
      <c r="P14" s="8"/>
      <c r="Q14" s="8">
        <v>26.66</v>
      </c>
      <c r="R14" s="8">
        <v>1259.59</v>
      </c>
      <c r="S14" s="10">
        <v>2.82</v>
      </c>
      <c r="T14" s="11">
        <f t="shared" si="2"/>
        <v>18979</v>
      </c>
      <c r="U14" s="8">
        <v>17285.56</v>
      </c>
      <c r="V14" s="8"/>
      <c r="W14" s="8"/>
    </row>
    <row r="15" spans="1:23" ht="18" customHeight="1">
      <c r="A15" s="5">
        <f t="shared" si="3"/>
        <v>12</v>
      </c>
      <c r="B15" s="6">
        <v>3355</v>
      </c>
      <c r="C15" s="13" t="s">
        <v>31</v>
      </c>
      <c r="D15" s="8">
        <v>10769.14</v>
      </c>
      <c r="E15" s="8"/>
      <c r="F15" s="8">
        <v>25.14</v>
      </c>
      <c r="G15" s="9">
        <f t="shared" si="0"/>
        <v>10744</v>
      </c>
      <c r="H15" s="8">
        <v>10769.14</v>
      </c>
      <c r="I15" s="8"/>
      <c r="J15" s="8">
        <v>25.14</v>
      </c>
      <c r="K15" s="8"/>
      <c r="L15" s="8">
        <v>22.28</v>
      </c>
      <c r="M15" s="9">
        <f t="shared" si="1"/>
        <v>10771.999999999998</v>
      </c>
      <c r="N15" s="8">
        <v>10769.14</v>
      </c>
      <c r="O15" s="10"/>
      <c r="P15" s="8"/>
      <c r="Q15" s="8">
        <v>22.28</v>
      </c>
      <c r="R15" s="8">
        <v>767.25</v>
      </c>
      <c r="S15" s="10">
        <v>644.67</v>
      </c>
      <c r="T15" s="11">
        <f t="shared" si="2"/>
        <v>10914</v>
      </c>
      <c r="U15" s="8">
        <v>11423.47</v>
      </c>
      <c r="V15" s="8"/>
      <c r="W15" s="8"/>
    </row>
    <row r="16" spans="1:23" ht="18" customHeight="1">
      <c r="A16" s="5">
        <f t="shared" si="3"/>
        <v>13</v>
      </c>
      <c r="B16" s="6">
        <v>1925</v>
      </c>
      <c r="C16" s="12" t="s">
        <v>32</v>
      </c>
      <c r="D16" s="8">
        <v>9709.51</v>
      </c>
      <c r="E16" s="8">
        <v>9709.51</v>
      </c>
      <c r="F16" s="8">
        <v>0</v>
      </c>
      <c r="G16" s="9">
        <f t="shared" si="0"/>
        <v>0</v>
      </c>
      <c r="H16" s="8">
        <v>9709.51</v>
      </c>
      <c r="I16" s="8">
        <v>9709.51</v>
      </c>
      <c r="J16" s="8">
        <v>0</v>
      </c>
      <c r="K16" s="8"/>
      <c r="L16" s="8">
        <v>0</v>
      </c>
      <c r="M16" s="9">
        <f t="shared" si="1"/>
        <v>0</v>
      </c>
      <c r="N16" s="8">
        <v>9709.5</v>
      </c>
      <c r="O16" s="10">
        <v>9709.5</v>
      </c>
      <c r="P16" s="8"/>
      <c r="Q16" s="8">
        <v>0</v>
      </c>
      <c r="R16" s="8">
        <v>0</v>
      </c>
      <c r="S16" s="10">
        <v>0</v>
      </c>
      <c r="T16" s="11">
        <f t="shared" si="2"/>
        <v>0</v>
      </c>
      <c r="U16" s="8">
        <v>0</v>
      </c>
      <c r="V16" s="8"/>
      <c r="W16" s="8"/>
    </row>
    <row r="17" spans="1:23" ht="18" customHeight="1">
      <c r="A17" s="5">
        <f t="shared" si="3"/>
        <v>14</v>
      </c>
      <c r="B17" s="6">
        <v>1664</v>
      </c>
      <c r="C17" s="7" t="s">
        <v>33</v>
      </c>
      <c r="D17" s="8">
        <v>23987.8</v>
      </c>
      <c r="E17" s="8"/>
      <c r="F17" s="8">
        <v>15.8</v>
      </c>
      <c r="G17" s="9">
        <f t="shared" si="0"/>
        <v>23972</v>
      </c>
      <c r="H17" s="8">
        <v>23987.8</v>
      </c>
      <c r="I17" s="8"/>
      <c r="J17" s="8">
        <v>15.8</v>
      </c>
      <c r="K17" s="8"/>
      <c r="L17" s="8">
        <v>25.6</v>
      </c>
      <c r="M17" s="9">
        <f t="shared" si="1"/>
        <v>23978</v>
      </c>
      <c r="N17" s="8">
        <v>23987.79</v>
      </c>
      <c r="O17" s="10"/>
      <c r="P17" s="8"/>
      <c r="Q17" s="8">
        <v>25.6</v>
      </c>
      <c r="R17" s="8">
        <v>1707.42</v>
      </c>
      <c r="S17" s="10">
        <v>9.81</v>
      </c>
      <c r="T17" s="11">
        <f t="shared" si="2"/>
        <v>25710.999999999996</v>
      </c>
      <c r="U17" s="8">
        <v>25463.31</v>
      </c>
      <c r="V17" s="8"/>
      <c r="W17" s="8"/>
    </row>
    <row r="18" spans="1:23" ht="18" customHeight="1">
      <c r="A18" s="5">
        <f t="shared" si="3"/>
        <v>15</v>
      </c>
      <c r="B18" s="6">
        <v>2368</v>
      </c>
      <c r="C18" s="7" t="s">
        <v>34</v>
      </c>
      <c r="D18" s="8">
        <v>6124.28</v>
      </c>
      <c r="E18" s="8"/>
      <c r="F18" s="8">
        <v>1546.28</v>
      </c>
      <c r="G18" s="9">
        <f t="shared" si="0"/>
        <v>4578</v>
      </c>
      <c r="H18" s="8">
        <v>6124.28</v>
      </c>
      <c r="I18" s="8"/>
      <c r="J18" s="8">
        <v>1546.28</v>
      </c>
      <c r="K18" s="8"/>
      <c r="L18" s="8">
        <v>360.56</v>
      </c>
      <c r="M18" s="9">
        <f t="shared" si="1"/>
        <v>7309.999999999999</v>
      </c>
      <c r="N18" s="8">
        <v>6124.27</v>
      </c>
      <c r="O18" s="10"/>
      <c r="P18" s="8"/>
      <c r="Q18" s="8">
        <v>360.56</v>
      </c>
      <c r="R18" s="8">
        <v>435.68</v>
      </c>
      <c r="S18" s="10">
        <v>0.51</v>
      </c>
      <c r="T18" s="11">
        <f t="shared" si="2"/>
        <v>6920.000000000001</v>
      </c>
      <c r="U18" s="8">
        <v>6503.58</v>
      </c>
      <c r="V18" s="8"/>
      <c r="W18" s="8"/>
    </row>
    <row r="19" spans="1:23" ht="18" customHeight="1">
      <c r="A19" s="5">
        <f t="shared" si="3"/>
        <v>16</v>
      </c>
      <c r="B19" s="6">
        <v>1407</v>
      </c>
      <c r="C19" s="7" t="s">
        <v>35</v>
      </c>
      <c r="D19" s="8">
        <v>11193.34</v>
      </c>
      <c r="E19" s="8"/>
      <c r="F19" s="8">
        <v>15.34</v>
      </c>
      <c r="G19" s="9">
        <f t="shared" si="0"/>
        <v>11178</v>
      </c>
      <c r="H19" s="8">
        <v>11193.34</v>
      </c>
      <c r="I19" s="8"/>
      <c r="J19" s="8">
        <v>15.34</v>
      </c>
      <c r="K19" s="8"/>
      <c r="L19" s="8">
        <v>24.68</v>
      </c>
      <c r="M19" s="9">
        <f t="shared" si="1"/>
        <v>11184</v>
      </c>
      <c r="N19" s="8">
        <v>11193.33</v>
      </c>
      <c r="O19" s="10"/>
      <c r="P19" s="8"/>
      <c r="Q19" s="8">
        <v>24.68</v>
      </c>
      <c r="R19" s="8">
        <v>797.15</v>
      </c>
      <c r="S19" s="10">
        <v>3.16</v>
      </c>
      <c r="T19" s="11">
        <f t="shared" si="2"/>
        <v>12012</v>
      </c>
      <c r="U19" s="8">
        <v>11877.07</v>
      </c>
      <c r="V19" s="8"/>
      <c r="W19" s="8"/>
    </row>
    <row r="20" spans="1:23" ht="18" customHeight="1">
      <c r="A20" s="5">
        <f t="shared" si="3"/>
        <v>17</v>
      </c>
      <c r="B20" s="6">
        <v>1405</v>
      </c>
      <c r="C20" s="7" t="s">
        <v>36</v>
      </c>
      <c r="D20" s="8">
        <v>20065.17</v>
      </c>
      <c r="E20" s="8"/>
      <c r="F20" s="8">
        <v>12.67</v>
      </c>
      <c r="G20" s="9">
        <f t="shared" si="0"/>
        <v>20052.5</v>
      </c>
      <c r="H20" s="8">
        <v>20065.17</v>
      </c>
      <c r="I20" s="8">
        <f>ROUND(20065.17*7.83%,2)</f>
        <v>1571.1</v>
      </c>
      <c r="J20" s="8">
        <v>12.67</v>
      </c>
      <c r="K20" s="8"/>
      <c r="L20" s="8">
        <v>19.74</v>
      </c>
      <c r="M20" s="9">
        <f t="shared" si="1"/>
        <v>18486.999999999996</v>
      </c>
      <c r="N20" s="8">
        <v>20065.18</v>
      </c>
      <c r="O20" s="8">
        <f>ROUND(20065.18*7.83%,2)</f>
        <v>1571.1</v>
      </c>
      <c r="P20" s="8"/>
      <c r="Q20" s="8">
        <v>19.74</v>
      </c>
      <c r="R20" s="8">
        <v>1316.31</v>
      </c>
      <c r="S20" s="10">
        <v>0.13</v>
      </c>
      <c r="T20" s="11">
        <f t="shared" si="2"/>
        <v>19830.000000000004</v>
      </c>
      <c r="U20" s="8">
        <v>19632.91</v>
      </c>
      <c r="V20" s="8"/>
      <c r="W20" s="8"/>
    </row>
    <row r="21" spans="1:23" ht="18" customHeight="1">
      <c r="A21" s="5">
        <f t="shared" si="3"/>
        <v>18</v>
      </c>
      <c r="B21" s="6">
        <v>2207</v>
      </c>
      <c r="C21" s="14" t="s">
        <v>37</v>
      </c>
      <c r="D21" s="8">
        <v>21757.47</v>
      </c>
      <c r="E21" s="8"/>
      <c r="F21" s="8">
        <v>12.47</v>
      </c>
      <c r="G21" s="9">
        <f t="shared" si="0"/>
        <v>21745</v>
      </c>
      <c r="H21" s="8">
        <v>21757.47</v>
      </c>
      <c r="I21" s="8"/>
      <c r="J21" s="8">
        <v>12.47</v>
      </c>
      <c r="K21" s="8"/>
      <c r="L21" s="8">
        <v>16.94</v>
      </c>
      <c r="M21" s="9">
        <f t="shared" si="1"/>
        <v>21753.000000000004</v>
      </c>
      <c r="N21" s="8">
        <v>21757.46</v>
      </c>
      <c r="O21" s="10"/>
      <c r="P21" s="8"/>
      <c r="Q21" s="8">
        <v>16.94</v>
      </c>
      <c r="R21" s="8">
        <v>1547.97</v>
      </c>
      <c r="S21" s="10">
        <v>18.87</v>
      </c>
      <c r="T21" s="11">
        <f t="shared" si="2"/>
        <v>23303.5</v>
      </c>
      <c r="U21" s="8">
        <v>23103.66</v>
      </c>
      <c r="V21" s="8"/>
      <c r="W21" s="8"/>
    </row>
    <row r="22" spans="1:23" ht="18" customHeight="1">
      <c r="A22" s="5">
        <f t="shared" si="3"/>
        <v>19</v>
      </c>
      <c r="B22" s="6">
        <v>3356</v>
      </c>
      <c r="C22" s="13" t="s">
        <v>38</v>
      </c>
      <c r="D22" s="8">
        <v>9552.42</v>
      </c>
      <c r="E22" s="8"/>
      <c r="F22" s="8">
        <v>116.42</v>
      </c>
      <c r="G22" s="9">
        <f t="shared" si="0"/>
        <v>9436</v>
      </c>
      <c r="H22" s="8">
        <v>9552.42</v>
      </c>
      <c r="I22" s="8"/>
      <c r="J22" s="8">
        <v>116.42</v>
      </c>
      <c r="K22" s="8"/>
      <c r="L22" s="8">
        <v>16.84</v>
      </c>
      <c r="M22" s="9">
        <f t="shared" si="1"/>
        <v>9652</v>
      </c>
      <c r="N22" s="8">
        <v>9552.41</v>
      </c>
      <c r="O22" s="10"/>
      <c r="P22" s="8"/>
      <c r="Q22" s="8">
        <v>16.84</v>
      </c>
      <c r="R22" s="8">
        <v>679.65</v>
      </c>
      <c r="S22" s="10">
        <v>0.9</v>
      </c>
      <c r="T22" s="11">
        <f t="shared" si="2"/>
        <v>10248</v>
      </c>
      <c r="U22" s="8">
        <v>10143.18</v>
      </c>
      <c r="V22" s="8"/>
      <c r="W22" s="8"/>
    </row>
    <row r="23" spans="1:23" ht="18" customHeight="1">
      <c r="A23" s="5">
        <f t="shared" si="3"/>
        <v>20</v>
      </c>
      <c r="B23" s="6">
        <v>2664</v>
      </c>
      <c r="C23" s="7" t="s">
        <v>39</v>
      </c>
      <c r="D23" s="8">
        <v>15497.95</v>
      </c>
      <c r="E23" s="8"/>
      <c r="F23" s="8">
        <v>3.95</v>
      </c>
      <c r="G23" s="9">
        <f t="shared" si="0"/>
        <v>15494</v>
      </c>
      <c r="H23" s="8">
        <v>15497.95</v>
      </c>
      <c r="I23" s="8"/>
      <c r="J23" s="8">
        <v>3.95</v>
      </c>
      <c r="K23" s="8"/>
      <c r="L23" s="8">
        <v>17.9</v>
      </c>
      <c r="M23" s="9">
        <f t="shared" si="1"/>
        <v>15484.000000000002</v>
      </c>
      <c r="N23" s="8">
        <v>15497.95</v>
      </c>
      <c r="O23" s="10"/>
      <c r="P23" s="8"/>
      <c r="Q23" s="8">
        <v>17.9</v>
      </c>
      <c r="R23" s="8">
        <v>1104.01</v>
      </c>
      <c r="S23" s="10">
        <v>17.86</v>
      </c>
      <c r="T23" s="11">
        <f t="shared" si="2"/>
        <v>16602</v>
      </c>
      <c r="U23" s="8">
        <v>17689.6</v>
      </c>
      <c r="V23" s="8"/>
      <c r="W23" s="8"/>
    </row>
    <row r="24" spans="1:23" ht="18" customHeight="1">
      <c r="A24" s="5">
        <f t="shared" si="3"/>
        <v>21</v>
      </c>
      <c r="B24" s="6">
        <v>3357</v>
      </c>
      <c r="C24" s="13" t="s">
        <v>40</v>
      </c>
      <c r="D24" s="8">
        <v>10560.72</v>
      </c>
      <c r="E24" s="8"/>
      <c r="F24" s="8">
        <v>12.72</v>
      </c>
      <c r="G24" s="9">
        <f t="shared" si="0"/>
        <v>10548</v>
      </c>
      <c r="H24" s="8">
        <v>10560.72</v>
      </c>
      <c r="I24" s="8"/>
      <c r="J24" s="8">
        <v>12.72</v>
      </c>
      <c r="K24" s="8"/>
      <c r="L24" s="8">
        <v>30.44</v>
      </c>
      <c r="M24" s="9">
        <f t="shared" si="1"/>
        <v>10542.999999999998</v>
      </c>
      <c r="N24" s="8">
        <v>10560.73</v>
      </c>
      <c r="O24" s="10"/>
      <c r="P24" s="8"/>
      <c r="Q24" s="8">
        <v>30.44</v>
      </c>
      <c r="R24" s="8">
        <v>751.37</v>
      </c>
      <c r="S24" s="10">
        <v>1058.54</v>
      </c>
      <c r="T24" s="11">
        <f t="shared" si="2"/>
        <v>10284</v>
      </c>
      <c r="U24" s="8">
        <v>11214</v>
      </c>
      <c r="V24" s="8"/>
      <c r="W24" s="8"/>
    </row>
    <row r="25" spans="1:23" ht="18" customHeight="1">
      <c r="A25" s="5">
        <f t="shared" si="3"/>
        <v>22</v>
      </c>
      <c r="B25" s="6">
        <v>2874</v>
      </c>
      <c r="C25" s="7" t="s">
        <v>41</v>
      </c>
      <c r="D25" s="8">
        <v>10122.7</v>
      </c>
      <c r="E25" s="8"/>
      <c r="F25" s="8">
        <v>562.2</v>
      </c>
      <c r="G25" s="9">
        <f t="shared" si="0"/>
        <v>9560.5</v>
      </c>
      <c r="H25" s="8">
        <v>10122.7</v>
      </c>
      <c r="I25" s="8"/>
      <c r="J25" s="8">
        <v>562.2</v>
      </c>
      <c r="K25" s="8"/>
      <c r="L25" s="8">
        <v>3.9</v>
      </c>
      <c r="M25" s="9">
        <f t="shared" si="1"/>
        <v>10681.000000000002</v>
      </c>
      <c r="N25" s="8">
        <v>10122.69</v>
      </c>
      <c r="O25" s="10"/>
      <c r="P25" s="8"/>
      <c r="Q25" s="8">
        <v>3.9</v>
      </c>
      <c r="R25" s="8">
        <v>720.33</v>
      </c>
      <c r="S25" s="10">
        <v>14.92</v>
      </c>
      <c r="T25" s="11">
        <f t="shared" si="2"/>
        <v>10832</v>
      </c>
      <c r="U25" s="8">
        <v>10747.56</v>
      </c>
      <c r="V25" s="8"/>
      <c r="W25" s="8"/>
    </row>
    <row r="26" spans="1:23" ht="18" customHeight="1">
      <c r="A26" s="5">
        <f t="shared" si="3"/>
        <v>23</v>
      </c>
      <c r="B26" s="6">
        <v>3358</v>
      </c>
      <c r="C26" s="15" t="s">
        <v>42</v>
      </c>
      <c r="D26" s="8">
        <v>27907.31</v>
      </c>
      <c r="E26" s="8"/>
      <c r="F26" s="8">
        <v>13817.31</v>
      </c>
      <c r="G26" s="9">
        <f t="shared" si="0"/>
        <v>14090.000000000002</v>
      </c>
      <c r="H26" s="8">
        <v>27907.31</v>
      </c>
      <c r="I26" s="8"/>
      <c r="J26" s="8">
        <v>13817.31</v>
      </c>
      <c r="K26" s="8"/>
      <c r="L26" s="8">
        <v>24922.62</v>
      </c>
      <c r="M26" s="9">
        <f t="shared" si="1"/>
        <v>16802.000000000004</v>
      </c>
      <c r="N26" s="8">
        <v>27907.3</v>
      </c>
      <c r="O26" s="10"/>
      <c r="P26" s="8"/>
      <c r="Q26" s="8">
        <v>24922.62</v>
      </c>
      <c r="R26" s="8">
        <v>1983.79</v>
      </c>
      <c r="S26" s="10">
        <v>26453.71</v>
      </c>
      <c r="T26" s="11">
        <f t="shared" si="2"/>
        <v>28360</v>
      </c>
      <c r="U26" s="8">
        <v>29653.4</v>
      </c>
      <c r="V26" s="8"/>
      <c r="W26" s="8"/>
    </row>
    <row r="27" spans="1:23" ht="18" customHeight="1">
      <c r="A27" s="5">
        <f t="shared" si="3"/>
        <v>24</v>
      </c>
      <c r="B27" s="6">
        <v>1414</v>
      </c>
      <c r="C27" s="16" t="s">
        <v>43</v>
      </c>
      <c r="D27" s="8">
        <v>18709.19</v>
      </c>
      <c r="E27" s="8"/>
      <c r="F27" s="8">
        <v>15.69</v>
      </c>
      <c r="G27" s="9">
        <f t="shared" si="0"/>
        <v>18693.5</v>
      </c>
      <c r="H27" s="8">
        <v>18709.19</v>
      </c>
      <c r="I27" s="8"/>
      <c r="J27" s="8">
        <v>15.69</v>
      </c>
      <c r="K27" s="8"/>
      <c r="L27" s="8">
        <v>29.88</v>
      </c>
      <c r="M27" s="9">
        <f t="shared" si="1"/>
        <v>18694.999999999996</v>
      </c>
      <c r="N27" s="8">
        <v>18709.19</v>
      </c>
      <c r="O27" s="10"/>
      <c r="P27" s="8"/>
      <c r="Q27" s="8">
        <v>29.88</v>
      </c>
      <c r="R27" s="8">
        <v>1331.43</v>
      </c>
      <c r="S27" s="10">
        <v>14</v>
      </c>
      <c r="T27" s="11">
        <f t="shared" si="2"/>
        <v>20056.5</v>
      </c>
      <c r="U27" s="8">
        <v>19862.97</v>
      </c>
      <c r="V27" s="8"/>
      <c r="W27" s="8"/>
    </row>
    <row r="28" spans="1:23" ht="18" customHeight="1">
      <c r="A28" s="5">
        <f t="shared" si="3"/>
        <v>25</v>
      </c>
      <c r="B28" s="6">
        <v>1413</v>
      </c>
      <c r="C28" s="16" t="s">
        <v>44</v>
      </c>
      <c r="D28" s="8">
        <v>10510.11</v>
      </c>
      <c r="E28" s="8"/>
      <c r="F28" s="8">
        <v>14.11</v>
      </c>
      <c r="G28" s="9">
        <f t="shared" si="0"/>
        <v>10496</v>
      </c>
      <c r="H28" s="8">
        <v>10510.11</v>
      </c>
      <c r="I28" s="8"/>
      <c r="J28" s="8">
        <v>14.11</v>
      </c>
      <c r="K28" s="8"/>
      <c r="L28" s="8">
        <v>28.22</v>
      </c>
      <c r="M28" s="9">
        <f t="shared" si="1"/>
        <v>10496.000000000002</v>
      </c>
      <c r="N28" s="8">
        <v>10510.11</v>
      </c>
      <c r="O28" s="10"/>
      <c r="P28" s="8"/>
      <c r="Q28" s="8">
        <v>28.22</v>
      </c>
      <c r="R28" s="8">
        <v>747.47</v>
      </c>
      <c r="S28" s="10">
        <v>575.8</v>
      </c>
      <c r="T28" s="11">
        <f t="shared" si="2"/>
        <v>10710</v>
      </c>
      <c r="U28" s="8">
        <v>11163.64</v>
      </c>
      <c r="V28" s="8"/>
      <c r="W28" s="8"/>
    </row>
    <row r="29" spans="1:23" ht="18" customHeight="1">
      <c r="A29" s="5">
        <f t="shared" si="3"/>
        <v>26</v>
      </c>
      <c r="B29" s="6">
        <v>2789</v>
      </c>
      <c r="C29" s="7" t="s">
        <v>45</v>
      </c>
      <c r="D29" s="8">
        <v>11114.43</v>
      </c>
      <c r="E29" s="8"/>
      <c r="F29" s="8">
        <v>1.43</v>
      </c>
      <c r="G29" s="9">
        <f t="shared" si="0"/>
        <v>11113</v>
      </c>
      <c r="H29" s="8">
        <v>11114.43</v>
      </c>
      <c r="I29" s="8"/>
      <c r="J29" s="8">
        <v>1.43</v>
      </c>
      <c r="K29" s="8"/>
      <c r="L29" s="8">
        <v>1.86</v>
      </c>
      <c r="M29" s="9">
        <f t="shared" si="1"/>
        <v>11114</v>
      </c>
      <c r="N29" s="8">
        <v>11114.43</v>
      </c>
      <c r="O29" s="10"/>
      <c r="P29" s="8"/>
      <c r="Q29" s="8">
        <v>1.86</v>
      </c>
      <c r="R29" s="8">
        <v>790.73</v>
      </c>
      <c r="S29" s="10">
        <v>5.02</v>
      </c>
      <c r="T29" s="11">
        <f t="shared" si="2"/>
        <v>11902</v>
      </c>
      <c r="U29" s="8">
        <v>12551.47</v>
      </c>
      <c r="V29" s="8"/>
      <c r="W29" s="8"/>
    </row>
    <row r="30" spans="1:23" ht="18" customHeight="1">
      <c r="A30" s="5">
        <f t="shared" si="3"/>
        <v>27</v>
      </c>
      <c r="B30" s="6">
        <v>3354</v>
      </c>
      <c r="C30" s="13" t="s">
        <v>46</v>
      </c>
      <c r="D30" s="8">
        <v>24336.18</v>
      </c>
      <c r="E30" s="8"/>
      <c r="F30" s="8">
        <v>1326.18</v>
      </c>
      <c r="G30" s="9">
        <f t="shared" si="0"/>
        <v>23010</v>
      </c>
      <c r="H30" s="8">
        <v>24336.18</v>
      </c>
      <c r="I30" s="8"/>
      <c r="J30" s="8">
        <v>1326.18</v>
      </c>
      <c r="K30" s="8"/>
      <c r="L30" s="8">
        <v>408.36</v>
      </c>
      <c r="M30" s="9">
        <f t="shared" si="1"/>
        <v>25254</v>
      </c>
      <c r="N30" s="8">
        <v>24336.19</v>
      </c>
      <c r="O30" s="10"/>
      <c r="P30" s="8"/>
      <c r="Q30" s="8">
        <v>408.36</v>
      </c>
      <c r="R30" s="8">
        <v>1731.26</v>
      </c>
      <c r="S30" s="10">
        <v>15.81</v>
      </c>
      <c r="T30" s="11">
        <f t="shared" si="2"/>
        <v>26459.999999999996</v>
      </c>
      <c r="U30" s="8">
        <v>25843.88</v>
      </c>
      <c r="V30" s="8"/>
      <c r="W30" s="8"/>
    </row>
    <row r="31" spans="1:23" ht="18" customHeight="1">
      <c r="A31" s="5">
        <f t="shared" si="3"/>
        <v>28</v>
      </c>
      <c r="B31" s="6">
        <v>1926</v>
      </c>
      <c r="C31" s="12" t="s">
        <v>47</v>
      </c>
      <c r="D31" s="8">
        <v>11810.17</v>
      </c>
      <c r="E31" s="8"/>
      <c r="F31" s="8">
        <v>8.17</v>
      </c>
      <c r="G31" s="9">
        <f t="shared" si="0"/>
        <v>11802</v>
      </c>
      <c r="H31" s="8">
        <v>11810.17</v>
      </c>
      <c r="I31" s="8"/>
      <c r="J31" s="8">
        <v>8.17</v>
      </c>
      <c r="K31" s="8"/>
      <c r="L31" s="8">
        <v>16.34</v>
      </c>
      <c r="M31" s="9">
        <f t="shared" si="1"/>
        <v>11802</v>
      </c>
      <c r="N31" s="8">
        <v>11810.17</v>
      </c>
      <c r="O31" s="10"/>
      <c r="P31" s="8"/>
      <c r="Q31" s="8">
        <v>16.34</v>
      </c>
      <c r="R31" s="8">
        <v>840.39</v>
      </c>
      <c r="S31" s="10">
        <v>18.9</v>
      </c>
      <c r="T31" s="11">
        <f t="shared" si="2"/>
        <v>12648</v>
      </c>
      <c r="U31" s="8">
        <v>12539.34</v>
      </c>
      <c r="V31" s="8"/>
      <c r="W31" s="8"/>
    </row>
    <row r="32" spans="1:23" ht="18" customHeight="1">
      <c r="A32" s="5">
        <f t="shared" si="3"/>
        <v>29</v>
      </c>
      <c r="B32" s="6">
        <v>2662</v>
      </c>
      <c r="C32" s="7" t="s">
        <v>48</v>
      </c>
      <c r="D32" s="8">
        <v>26838.44</v>
      </c>
      <c r="E32" s="8"/>
      <c r="F32" s="8">
        <v>16.44</v>
      </c>
      <c r="G32" s="9">
        <f t="shared" si="0"/>
        <v>26822</v>
      </c>
      <c r="H32" s="8">
        <v>26838.44</v>
      </c>
      <c r="I32" s="8"/>
      <c r="J32" s="8">
        <v>16.44</v>
      </c>
      <c r="K32" s="8"/>
      <c r="L32" s="8">
        <v>38.88</v>
      </c>
      <c r="M32" s="9">
        <f t="shared" si="1"/>
        <v>26815.999999999996</v>
      </c>
      <c r="N32" s="8">
        <v>26838.43</v>
      </c>
      <c r="O32" s="10"/>
      <c r="P32" s="8"/>
      <c r="Q32" s="8">
        <v>38.88</v>
      </c>
      <c r="R32" s="8">
        <v>1910.72</v>
      </c>
      <c r="S32" s="10">
        <v>16.03</v>
      </c>
      <c r="T32" s="11">
        <f t="shared" si="2"/>
        <v>28772.000000000004</v>
      </c>
      <c r="U32" s="8">
        <f>28484.8-1498.3</f>
        <v>26986.5</v>
      </c>
      <c r="V32" s="8"/>
      <c r="W32" s="8"/>
    </row>
    <row r="33" spans="1:23" ht="18" customHeight="1" thickBot="1">
      <c r="A33" s="35" t="s">
        <v>49</v>
      </c>
      <c r="B33" s="36"/>
      <c r="C33" s="36"/>
      <c r="D33" s="17">
        <f>SUM(D4:D32)</f>
        <v>479666.6799999999</v>
      </c>
      <c r="E33" s="17">
        <f aca="true" t="shared" si="4" ref="E33:W33">SUM(E4:E32)</f>
        <v>9709.51</v>
      </c>
      <c r="F33" s="17">
        <f t="shared" si="4"/>
        <v>18860.669999999995</v>
      </c>
      <c r="G33" s="17">
        <f t="shared" si="4"/>
        <v>451096.5</v>
      </c>
      <c r="H33" s="17">
        <f t="shared" si="4"/>
        <v>479666.6799999999</v>
      </c>
      <c r="I33" s="17">
        <f t="shared" si="4"/>
        <v>11280.61</v>
      </c>
      <c r="J33" s="17">
        <f t="shared" si="4"/>
        <v>18860.669999999995</v>
      </c>
      <c r="K33" s="17">
        <f t="shared" si="4"/>
        <v>302.78</v>
      </c>
      <c r="L33" s="17">
        <f t="shared" si="4"/>
        <v>27414.460000000003</v>
      </c>
      <c r="M33" s="17">
        <f t="shared" si="4"/>
        <v>459529.5</v>
      </c>
      <c r="N33" s="17">
        <f t="shared" si="4"/>
        <v>479666.63999999996</v>
      </c>
      <c r="O33" s="17">
        <f t="shared" si="4"/>
        <v>11280.6</v>
      </c>
      <c r="P33" s="17">
        <f t="shared" si="4"/>
        <v>706.48</v>
      </c>
      <c r="Q33" s="17">
        <f t="shared" si="4"/>
        <v>27414.460000000003</v>
      </c>
      <c r="R33" s="17">
        <f t="shared" si="4"/>
        <v>33279.98</v>
      </c>
      <c r="S33" s="17">
        <f t="shared" si="4"/>
        <v>29068.5</v>
      </c>
      <c r="T33" s="18">
        <f t="shared" si="4"/>
        <v>499305.5</v>
      </c>
      <c r="U33" s="17">
        <f t="shared" si="4"/>
        <v>498501.7</v>
      </c>
      <c r="V33" s="17">
        <f t="shared" si="4"/>
        <v>0</v>
      </c>
      <c r="W33" s="17">
        <f t="shared" si="4"/>
        <v>0</v>
      </c>
    </row>
    <row r="34" spans="1:3" ht="12.75">
      <c r="A34" s="19"/>
      <c r="B34" s="20"/>
      <c r="C34" s="21"/>
    </row>
    <row r="35" spans="1:25" ht="12.75">
      <c r="A35" s="22"/>
      <c r="B35" s="23"/>
      <c r="C35" s="24"/>
      <c r="Y35" s="3">
        <v>2830000</v>
      </c>
    </row>
    <row r="36" spans="1:23" ht="12.75">
      <c r="A36" s="22"/>
      <c r="B36" s="23"/>
      <c r="C36" s="24"/>
      <c r="U36" s="26"/>
      <c r="V36" s="26"/>
      <c r="W36" s="26"/>
    </row>
    <row r="37" spans="1:3" ht="12.75">
      <c r="A37" s="19"/>
      <c r="B37" s="20"/>
      <c r="C37" s="21"/>
    </row>
    <row r="38" spans="1:3" ht="12.75">
      <c r="A38" s="19"/>
      <c r="B38" s="20"/>
      <c r="C38" s="21"/>
    </row>
    <row r="39" spans="1:20" ht="12.75">
      <c r="A39" s="19"/>
      <c r="B39" s="20"/>
      <c r="C39" s="21"/>
      <c r="N39" s="27"/>
      <c r="O39" s="27"/>
      <c r="T39" s="27"/>
    </row>
    <row r="40" spans="1:20" ht="12.75">
      <c r="A40" s="19"/>
      <c r="B40" s="20"/>
      <c r="C40" s="21"/>
      <c r="N40" s="25"/>
      <c r="O40" s="25"/>
      <c r="T40" s="25"/>
    </row>
    <row r="41" spans="1:23" ht="12.75">
      <c r="A41" s="19"/>
      <c r="B41" s="20"/>
      <c r="C41" s="21"/>
      <c r="N41" s="28"/>
      <c r="O41" s="28"/>
      <c r="T41" s="28"/>
      <c r="U41" s="29"/>
      <c r="V41" s="29"/>
      <c r="W41" s="29"/>
    </row>
    <row r="42" spans="1:23" ht="12.75">
      <c r="A42" s="19"/>
      <c r="B42" s="20"/>
      <c r="C42" s="21"/>
      <c r="N42" s="30"/>
      <c r="O42" s="30"/>
      <c r="T42" s="30"/>
      <c r="U42" s="31"/>
      <c r="V42" s="31"/>
      <c r="W42" s="31"/>
    </row>
    <row r="43" spans="1:3" ht="12.75">
      <c r="A43" s="19"/>
      <c r="B43" s="20"/>
      <c r="C43" s="21"/>
    </row>
    <row r="44" spans="1:3" ht="12.75">
      <c r="A44" s="19"/>
      <c r="B44" s="20"/>
      <c r="C44" s="21"/>
    </row>
    <row r="45" spans="2:3" ht="12.75">
      <c r="B45" s="33"/>
      <c r="C45" s="34"/>
    </row>
    <row r="46" ht="12.75">
      <c r="B46" s="33"/>
    </row>
    <row r="47" ht="12.75">
      <c r="B47" s="33"/>
    </row>
    <row r="48" ht="12.75">
      <c r="B48" s="33"/>
    </row>
    <row r="49" ht="12.75">
      <c r="B49" s="33"/>
    </row>
    <row r="50" ht="12.75">
      <c r="B50" s="33"/>
    </row>
    <row r="51" ht="12.75">
      <c r="B51" s="33"/>
    </row>
    <row r="52" ht="12.75">
      <c r="B52" s="33"/>
    </row>
    <row r="53" ht="12.75">
      <c r="B53" s="33"/>
    </row>
    <row r="54" ht="12.75">
      <c r="B54" s="33"/>
    </row>
    <row r="55" ht="12.75">
      <c r="B55" s="33"/>
    </row>
    <row r="56" ht="12.75">
      <c r="B56" s="33"/>
    </row>
    <row r="57" ht="12.75">
      <c r="B57" s="33"/>
    </row>
    <row r="58" ht="12.75">
      <c r="B58" s="33"/>
    </row>
    <row r="59" ht="12.75">
      <c r="B59" s="33"/>
    </row>
    <row r="60" ht="12.75">
      <c r="B60" s="33"/>
    </row>
    <row r="61" ht="12.75">
      <c r="B61" s="33"/>
    </row>
    <row r="62" ht="12.75">
      <c r="B62" s="33"/>
    </row>
    <row r="63" ht="12.75">
      <c r="B63" s="33"/>
    </row>
    <row r="64" ht="12.75">
      <c r="B64" s="33"/>
    </row>
    <row r="65" ht="12.75">
      <c r="B65" s="33"/>
    </row>
    <row r="66" ht="12.75">
      <c r="B66" s="33"/>
    </row>
    <row r="67" ht="12.75">
      <c r="B67" s="33"/>
    </row>
    <row r="68" ht="12.75">
      <c r="B68" s="33"/>
    </row>
    <row r="69" ht="12.75">
      <c r="B69" s="33"/>
    </row>
    <row r="70" ht="12.75">
      <c r="B70" s="33"/>
    </row>
    <row r="71" ht="12.75">
      <c r="B71" s="33"/>
    </row>
    <row r="72" ht="12.75">
      <c r="B72" s="33"/>
    </row>
    <row r="73" ht="12.75">
      <c r="B73" s="33"/>
    </row>
    <row r="74" ht="12.75">
      <c r="B74" s="33"/>
    </row>
    <row r="75" ht="12.75">
      <c r="B75" s="33"/>
    </row>
    <row r="76" ht="12.75">
      <c r="B76" s="33"/>
    </row>
    <row r="77" ht="12.75">
      <c r="B77" s="33"/>
    </row>
    <row r="78" ht="12.75">
      <c r="B78" s="33"/>
    </row>
    <row r="79" ht="12.75">
      <c r="B79" s="33"/>
    </row>
    <row r="80" ht="12.75">
      <c r="B80" s="33"/>
    </row>
    <row r="81" ht="12.75">
      <c r="B81" s="33"/>
    </row>
    <row r="82" ht="12.75">
      <c r="B82" s="33"/>
    </row>
    <row r="83" ht="12.75">
      <c r="B83" s="33"/>
    </row>
    <row r="84" ht="12.75">
      <c r="B84" s="33"/>
    </row>
    <row r="85" ht="12.75">
      <c r="B85" s="33"/>
    </row>
    <row r="86" ht="12.75">
      <c r="B86" s="33"/>
    </row>
    <row r="87" ht="12.75">
      <c r="B87" s="33"/>
    </row>
    <row r="88" ht="12.75">
      <c r="B88" s="33"/>
    </row>
    <row r="89" ht="12.75">
      <c r="B89" s="33"/>
    </row>
    <row r="90" ht="12.75">
      <c r="B90" s="33"/>
    </row>
    <row r="91" ht="12.75">
      <c r="B91" s="33"/>
    </row>
    <row r="92" ht="12.75">
      <c r="B92" s="33"/>
    </row>
    <row r="93" ht="12.75">
      <c r="B93" s="33"/>
    </row>
    <row r="94" ht="12.75">
      <c r="B94" s="33"/>
    </row>
    <row r="95" ht="12.75">
      <c r="B95" s="33"/>
    </row>
    <row r="96" ht="12.75">
      <c r="B96" s="33"/>
    </row>
    <row r="97" ht="12.75">
      <c r="B97" s="33"/>
    </row>
    <row r="98" ht="12.75">
      <c r="B98" s="33"/>
    </row>
    <row r="99" ht="12.75">
      <c r="B99" s="33"/>
    </row>
    <row r="100" ht="12.75">
      <c r="B100" s="33"/>
    </row>
    <row r="101" ht="12.75">
      <c r="B101" s="33"/>
    </row>
    <row r="102" ht="12.75">
      <c r="B102" s="33"/>
    </row>
    <row r="103" ht="12.75">
      <c r="B103" s="33"/>
    </row>
    <row r="104" ht="12.75">
      <c r="B104" s="33"/>
    </row>
    <row r="105" ht="12.75">
      <c r="B105" s="33"/>
    </row>
    <row r="106" ht="12.75">
      <c r="B106" s="33"/>
    </row>
    <row r="107" ht="12.75">
      <c r="B107" s="33"/>
    </row>
    <row r="108" ht="12.75">
      <c r="B108" s="33"/>
    </row>
    <row r="109" ht="12.75">
      <c r="B109" s="33"/>
    </row>
    <row r="110" ht="12.75">
      <c r="B110" s="33"/>
    </row>
    <row r="111" ht="12.75">
      <c r="B111" s="33"/>
    </row>
    <row r="112" ht="12.75">
      <c r="B112" s="33"/>
    </row>
    <row r="113" ht="12.75">
      <c r="B113" s="33"/>
    </row>
  </sheetData>
  <mergeCells count="25">
    <mergeCell ref="A1:C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A33:C33"/>
    <mergeCell ref="U2:U3"/>
    <mergeCell ref="V2:V3"/>
    <mergeCell ref="W2:W3"/>
    <mergeCell ref="T2:T3"/>
    <mergeCell ref="P2:P3"/>
    <mergeCell ref="Q2:Q3"/>
    <mergeCell ref="R2:R3"/>
    <mergeCell ref="S2:S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ilenuta.aparece</dc:creator>
  <cp:keywords/>
  <dc:description/>
  <cp:lastModifiedBy>irina.gherghel</cp:lastModifiedBy>
  <dcterms:created xsi:type="dcterms:W3CDTF">2016-06-29T10:24:11Z</dcterms:created>
  <dcterms:modified xsi:type="dcterms:W3CDTF">2016-06-30T11:47:54Z</dcterms:modified>
  <cp:category/>
  <cp:version/>
  <cp:contentType/>
  <cp:contentStatus/>
</cp:coreProperties>
</file>